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winja/Desktop/Ergebnis Fitnesstest 19:"/>
    </mc:Choice>
  </mc:AlternateContent>
  <xr:revisionPtr revIDLastSave="0" documentId="13_ncr:1_{95D34B80-8059-4B4B-A106-39D470B77637}" xr6:coauthVersionLast="45" xr6:coauthVersionMax="45" xr10:uidLastSave="{00000000-0000-0000-0000-000000000000}"/>
  <bookViews>
    <workbookView xWindow="0" yWindow="0" windowWidth="33600" windowHeight="2100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" i="1" l="1"/>
  <c r="H54" i="1"/>
  <c r="H52" i="1"/>
  <c r="H55" i="1"/>
  <c r="H53" i="1"/>
  <c r="H50" i="1"/>
  <c r="H51" i="1"/>
  <c r="H49" i="1"/>
  <c r="H45" i="1"/>
  <c r="H44" i="1"/>
  <c r="H46" i="1"/>
  <c r="H43" i="1"/>
  <c r="H42" i="1"/>
  <c r="H41" i="1"/>
  <c r="H38" i="1"/>
  <c r="H37" i="1"/>
  <c r="H33" i="1"/>
  <c r="H36" i="1"/>
  <c r="H35" i="1"/>
  <c r="H34" i="1"/>
  <c r="H32" i="1"/>
  <c r="H29" i="1"/>
  <c r="H28" i="1"/>
  <c r="H27" i="1"/>
  <c r="H23" i="1"/>
  <c r="H25" i="1"/>
  <c r="H24" i="1"/>
  <c r="H22" i="1"/>
  <c r="H26" i="1"/>
  <c r="H19" i="1"/>
  <c r="H18" i="1"/>
  <c r="H17" i="1"/>
  <c r="H16" i="1"/>
  <c r="H15" i="1"/>
  <c r="H13" i="1"/>
  <c r="H14" i="1"/>
  <c r="E56" i="1"/>
  <c r="E54" i="1"/>
  <c r="E53" i="1"/>
  <c r="D53" i="1"/>
  <c r="E52" i="1"/>
  <c r="D52" i="1"/>
  <c r="E51" i="1"/>
  <c r="E50" i="1"/>
  <c r="D50" i="1"/>
  <c r="E49" i="1"/>
  <c r="D49" i="1"/>
  <c r="E46" i="1"/>
  <c r="D46" i="1"/>
  <c r="E45" i="1"/>
  <c r="D45" i="1"/>
  <c r="E44" i="1"/>
  <c r="D44" i="1"/>
  <c r="E43" i="1"/>
  <c r="D43" i="1"/>
  <c r="E42" i="1"/>
  <c r="D42" i="1"/>
  <c r="E41" i="1"/>
  <c r="D41" i="1"/>
  <c r="E37" i="1"/>
  <c r="D37" i="1"/>
  <c r="E36" i="1"/>
  <c r="D36" i="1"/>
  <c r="E35" i="1"/>
  <c r="D35" i="1"/>
  <c r="E34" i="1"/>
  <c r="D34" i="1"/>
  <c r="E33" i="1"/>
  <c r="D33" i="1"/>
  <c r="E32" i="1"/>
  <c r="D32" i="1"/>
  <c r="E29" i="1"/>
  <c r="E28" i="1"/>
  <c r="D28" i="1"/>
  <c r="E27" i="1"/>
  <c r="D27" i="1"/>
  <c r="E26" i="1"/>
  <c r="E25" i="1"/>
  <c r="D25" i="1"/>
  <c r="E23" i="1"/>
  <c r="D23" i="1"/>
  <c r="E22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6" i="1"/>
  <c r="H9" i="1"/>
  <c r="E10" i="1"/>
  <c r="H10" i="1"/>
  <c r="E8" i="1"/>
  <c r="H7" i="1"/>
  <c r="E9" i="1"/>
  <c r="H8" i="1"/>
  <c r="E7" i="1"/>
  <c r="H6" i="1"/>
  <c r="E5" i="1"/>
  <c r="H5" i="1"/>
  <c r="E4" i="1"/>
  <c r="H4" i="1"/>
  <c r="D10" i="1"/>
  <c r="D9" i="1"/>
  <c r="D8" i="1"/>
  <c r="D7" i="1"/>
  <c r="D6" i="1"/>
  <c r="D5" i="1"/>
  <c r="D4" i="1"/>
  <c r="A56" i="1"/>
  <c r="A54" i="1"/>
  <c r="A53" i="1"/>
  <c r="A51" i="1"/>
  <c r="A49" i="1"/>
  <c r="A46" i="1"/>
  <c r="A45" i="1"/>
  <c r="A44" i="1"/>
  <c r="A43" i="1"/>
  <c r="A42" i="1"/>
  <c r="A41" i="1"/>
  <c r="A37" i="1"/>
  <c r="A36" i="1"/>
  <c r="A35" i="1"/>
  <c r="A34" i="1"/>
  <c r="A33" i="1"/>
  <c r="A32" i="1"/>
  <c r="A27" i="1"/>
  <c r="A25" i="1"/>
  <c r="A22" i="1"/>
  <c r="A19" i="1"/>
  <c r="A18" i="1"/>
  <c r="A17" i="1"/>
  <c r="A16" i="1"/>
  <c r="A15" i="1"/>
  <c r="A14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<sst xmlns="http://schemas.openxmlformats.org/spreadsheetml/2006/main" count="133" uniqueCount="53">
  <si>
    <t>Punkte</t>
  </si>
  <si>
    <t>5 Pkt.</t>
  </si>
  <si>
    <t>4 Pkt.</t>
  </si>
  <si>
    <t>3 Pkt.</t>
  </si>
  <si>
    <t>2 Pkt.</t>
  </si>
  <si>
    <t>1 Pkt.</t>
  </si>
  <si>
    <t xml:space="preserve">Test 2 </t>
  </si>
  <si>
    <t>Test 1</t>
  </si>
  <si>
    <t>6er</t>
  </si>
  <si>
    <t>SC Lippstadt DJK</t>
  </si>
  <si>
    <t>TSG Rheda</t>
  </si>
  <si>
    <t>JSG Werther/Borgholzhausen</t>
  </si>
  <si>
    <t>Spvg Steinhagen</t>
  </si>
  <si>
    <t>TSG Harsewinkel</t>
  </si>
  <si>
    <t>TV Verl</t>
  </si>
  <si>
    <t>HSG Rietberg-Mastholte 2</t>
  </si>
  <si>
    <t>JSG Hesselteich/Loxten 2</t>
  </si>
  <si>
    <t>Kreisliga 433</t>
  </si>
  <si>
    <t>Wiedenbrücker TV 2</t>
  </si>
  <si>
    <t>TV Isselhorst</t>
  </si>
  <si>
    <t>neu</t>
  </si>
  <si>
    <t>Abschlußergebnis Fitnesstest 2019/2020</t>
  </si>
  <si>
    <t>Kreisklasse 434 Staffel 1</t>
  </si>
  <si>
    <t>7er</t>
  </si>
  <si>
    <t>Kreisklasse 435 Staffel 2</t>
  </si>
  <si>
    <t>8er</t>
  </si>
  <si>
    <t>Kreisklasse 436 Staffel 3</t>
  </si>
  <si>
    <t>JSG Bockhorst/Dissen-Versmold 3</t>
  </si>
  <si>
    <t>455 Kreisliga</t>
  </si>
  <si>
    <t>Kreisklasse 456</t>
  </si>
  <si>
    <t>HSG Union Halle 2</t>
  </si>
  <si>
    <t>TG Hörste</t>
  </si>
  <si>
    <t>JSG Bockhorst/Dissen-Versmold</t>
  </si>
  <si>
    <t>TuS Einigkeit Brockhagen</t>
  </si>
  <si>
    <t>Wiedenbrücker TV</t>
  </si>
  <si>
    <t>JSG Hesselt./Loxten</t>
  </si>
  <si>
    <t>HSG Gütersloh</t>
  </si>
  <si>
    <t>SV Spexard</t>
  </si>
  <si>
    <t>HSG Union 92 Halle 1</t>
  </si>
  <si>
    <t>SG Neuenkirchen/Varensell</t>
  </si>
  <si>
    <t>TuS Brockhagen 2</t>
  </si>
  <si>
    <t xml:space="preserve">TSG Rheda </t>
  </si>
  <si>
    <t>TV Verl 2</t>
  </si>
  <si>
    <t>HSG Rietberg/Mastholte 2</t>
  </si>
  <si>
    <t>Herzebrocker SV</t>
  </si>
  <si>
    <t>JSG Bockhorst/Dissen-Versmold 2</t>
  </si>
  <si>
    <t>TV Isselhorst 2</t>
  </si>
  <si>
    <t>TSG Harsewinkel 2</t>
  </si>
  <si>
    <t>HSG Rietb.-Masth. 2</t>
  </si>
  <si>
    <t>TSG Schwarz-Gelb Rheda</t>
  </si>
  <si>
    <t>HSG Rietberg-Mastholte</t>
  </si>
  <si>
    <t xml:space="preserve">SG Neuenk.-Varensell </t>
  </si>
  <si>
    <t xml:space="preserve">JSG Hesselteich/Loxten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</si>
</sst>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 applyFill="1" applyBorder="1"/>
    <xf numFmtId="0" fontId="1" fillId="2" borderId="1" xfId="0" applyFont="1" applyFill="1" applyBorder="1"/>
    <xf numFmtId="2" fontId="2" fillId="0" borderId="0" xfId="0" applyNumberFormat="1" applyFont="1"/>
    <xf numFmtId="0" fontId="0" fillId="2" borderId="1" xfId="0" applyFill="1" applyBorder="1"/>
    <xf numFmtId="0" fontId="2" fillId="0" borderId="0" xfId="0" applyFont="1" applyFill="1" applyBorder="1"/>
    <xf numFmtId="0" fontId="0" fillId="2" borderId="2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2" fontId="0" fillId="0" borderId="0" xfId="0" applyNumberFormat="1" applyFill="1"/>
    <xf numFmtId="2" fontId="2" fillId="0" borderId="0" xfId="0" applyNumberFormat="1" applyFont="1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ike/19:20/19/433%20Kreisliga%2011.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36%20Kreisklasse%203%2002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55%20Kreisliga%2002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456%20Kreisklasse%2002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eike/19:20/19/434%20Staffel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eike/19:20/19/435%20Kreisklasse%2011.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eike/19:20/19/436%20Kreisklasse%2011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eike/19:20/19/455%20Kreisliga%2011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eike/19:20/19/456%20Kreisklasse%2011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33%20Kreisliga%2002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34%20Kreisklasse%201%2002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35%20Kreisklasse%20%202%20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Brockhagen1"/>
      <sheetName val="Verl"/>
      <sheetName val="Hesselt.Loxten"/>
      <sheetName val="BoDi-Ver"/>
      <sheetName val="Wiedenbrück"/>
      <sheetName val="Hörste"/>
      <sheetName val="Harsewinkel"/>
    </sheetNames>
    <sheetDataSet>
      <sheetData sheetId="0" refreshError="1"/>
      <sheetData sheetId="1">
        <row r="1">
          <cell r="B1" t="str">
            <v>TuS Einigkeit Brockhagen</v>
          </cell>
        </row>
      </sheetData>
      <sheetData sheetId="2">
        <row r="1">
          <cell r="B1" t="str">
            <v>TV Verl</v>
          </cell>
        </row>
      </sheetData>
      <sheetData sheetId="3">
        <row r="1">
          <cell r="B1" t="str">
            <v>JSG Hesselt./Loxten</v>
          </cell>
        </row>
      </sheetData>
      <sheetData sheetId="4">
        <row r="1">
          <cell r="B1" t="str">
            <v>JSG Bockhorst/Dissen-Versmold</v>
          </cell>
        </row>
      </sheetData>
      <sheetData sheetId="5">
        <row r="1">
          <cell r="B1" t="str">
            <v>Wiedenbrücker TV</v>
          </cell>
        </row>
      </sheetData>
      <sheetData sheetId="6">
        <row r="1">
          <cell r="B1" t="str">
            <v>TG Hörste</v>
          </cell>
        </row>
      </sheetData>
      <sheetData sheetId="7">
        <row r="1">
          <cell r="B1" t="str">
            <v>TSG Harsewinkel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WertherBorgholzhausen"/>
      <sheetName val="Harsewinkel "/>
      <sheetName val="Rietberg"/>
      <sheetName val="HesselteichLoxten 2"/>
      <sheetName val="Rheda"/>
      <sheetName val="Wiedenrbück 2"/>
      <sheetName val="BoDiVer 3"/>
    </sheetNames>
    <sheetDataSet>
      <sheetData sheetId="0" refreshError="1"/>
      <sheetData sheetId="1">
        <row r="1">
          <cell r="B1" t="str">
            <v>JSG Werther/Borgholzhausen</v>
          </cell>
        </row>
        <row r="2">
          <cell r="H2">
            <v>93.428571428571431</v>
          </cell>
        </row>
      </sheetData>
      <sheetData sheetId="2">
        <row r="1">
          <cell r="B1" t="str">
            <v xml:space="preserve">TSG Harsewinkel </v>
          </cell>
        </row>
        <row r="2">
          <cell r="H2">
            <v>68.428571428571431</v>
          </cell>
        </row>
      </sheetData>
      <sheetData sheetId="3">
        <row r="1">
          <cell r="B1" t="str">
            <v>HSG Rietb.-Masth. 2</v>
          </cell>
        </row>
        <row r="2">
          <cell r="H2">
            <v>70</v>
          </cell>
        </row>
      </sheetData>
      <sheetData sheetId="4">
        <row r="1">
          <cell r="B1" t="str">
            <v>JSG Hesselteich/Loxten 2</v>
          </cell>
        </row>
        <row r="2">
          <cell r="H2">
            <v>45.714285714285715</v>
          </cell>
        </row>
      </sheetData>
      <sheetData sheetId="5">
        <row r="1">
          <cell r="B1" t="str">
            <v>TSG Schwarz-Gelb Rheda</v>
          </cell>
        </row>
        <row r="2">
          <cell r="H2">
            <v>48.571428571428569</v>
          </cell>
        </row>
      </sheetData>
      <sheetData sheetId="6">
        <row r="1">
          <cell r="B1" t="str">
            <v>Wiedenbrücker TV 2</v>
          </cell>
        </row>
        <row r="2">
          <cell r="H2">
            <v>66.857142857142861</v>
          </cell>
        </row>
      </sheetData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Verl "/>
      <sheetName val="Harsewinkel"/>
      <sheetName val="Hörste "/>
      <sheetName val="HesselteichLoxten"/>
      <sheetName val="Brockhagen "/>
      <sheetName val="Rietberg"/>
    </sheetNames>
    <sheetDataSet>
      <sheetData sheetId="0" refreshError="1"/>
      <sheetData sheetId="1">
        <row r="1">
          <cell r="B1" t="str">
            <v>TV Verl 1</v>
          </cell>
        </row>
        <row r="2">
          <cell r="H2">
            <v>81.285714285714292</v>
          </cell>
        </row>
      </sheetData>
      <sheetData sheetId="2">
        <row r="1">
          <cell r="B1" t="str">
            <v>TSG Harsewinkel</v>
          </cell>
        </row>
        <row r="2">
          <cell r="H2">
            <v>77.571428571428569</v>
          </cell>
        </row>
      </sheetData>
      <sheetData sheetId="3">
        <row r="1">
          <cell r="B1" t="str">
            <v>TG Hörste</v>
          </cell>
        </row>
        <row r="2">
          <cell r="H2">
            <v>77</v>
          </cell>
        </row>
      </sheetData>
      <sheetData sheetId="4">
        <row r="1">
          <cell r="B1" t="str">
            <v xml:space="preserve">JSG Hesselt./Loxten </v>
          </cell>
        </row>
        <row r="2">
          <cell r="H2">
            <v>90.571428571428569</v>
          </cell>
        </row>
      </sheetData>
      <sheetData sheetId="5">
        <row r="1">
          <cell r="B1" t="str">
            <v>TuS Einigkeit Brockhagen</v>
          </cell>
        </row>
        <row r="2">
          <cell r="H2">
            <v>77</v>
          </cell>
        </row>
      </sheetData>
      <sheetData sheetId="6">
        <row r="1">
          <cell r="B1" t="str">
            <v>HSG Rietberg-Mastholte</v>
          </cell>
        </row>
        <row r="2">
          <cell r="H2">
            <v>64.142857142857139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Verl2"/>
      <sheetName val="Steinhagen"/>
      <sheetName val="Halle"/>
      <sheetName val="HesselteichLoxten"/>
      <sheetName val="Neuenkirchen"/>
      <sheetName val="Werther"/>
      <sheetName val="Rietberg"/>
      <sheetName val="Wiedenbrück"/>
    </sheetNames>
    <sheetDataSet>
      <sheetData sheetId="0" refreshError="1"/>
      <sheetData sheetId="1">
        <row r="1">
          <cell r="B1" t="str">
            <v>TV Verl 2</v>
          </cell>
        </row>
        <row r="2">
          <cell r="H2">
            <v>85</v>
          </cell>
        </row>
      </sheetData>
      <sheetData sheetId="2">
        <row r="1">
          <cell r="B1" t="str">
            <v>Spvg Steinhagen</v>
          </cell>
        </row>
        <row r="2">
          <cell r="H2">
            <v>85.714285714285708</v>
          </cell>
        </row>
      </sheetData>
      <sheetData sheetId="3">
        <row r="1">
          <cell r="B1" t="str">
            <v>HSG Union Halle 2</v>
          </cell>
        </row>
        <row r="2">
          <cell r="H2">
            <v>70.857142857142861</v>
          </cell>
        </row>
      </sheetData>
      <sheetData sheetId="4">
        <row r="1">
          <cell r="B1" t="str">
            <v>JSG Hesselteich/Loxten</v>
          </cell>
        </row>
        <row r="2">
          <cell r="H2">
            <v>66.285714285714292</v>
          </cell>
        </row>
      </sheetData>
      <sheetData sheetId="5">
        <row r="1">
          <cell r="B1" t="str">
            <v>SG Neuenk.-Varen. 1</v>
          </cell>
        </row>
        <row r="2">
          <cell r="H2">
            <v>55.142857142857146</v>
          </cell>
        </row>
      </sheetData>
      <sheetData sheetId="6"/>
      <sheetData sheetId="7">
        <row r="2">
          <cell r="H2">
            <v>71.714285714285708</v>
          </cell>
        </row>
      </sheetData>
      <sheetData sheetId="8">
        <row r="2">
          <cell r="H2">
            <v>41.285714285714285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Brockhagen"/>
      <sheetName val="Spexard"/>
      <sheetName val="Rheda"/>
      <sheetName val="Isselhorst"/>
      <sheetName val="NeuenkirchenVarensell"/>
      <sheetName val="Lippstadt"/>
      <sheetName val="Halle"/>
    </sheetNames>
    <sheetDataSet>
      <sheetData sheetId="0" refreshError="1"/>
      <sheetData sheetId="1">
        <row r="1">
          <cell r="B1" t="str">
            <v>TuS Brockhagen 2</v>
          </cell>
        </row>
      </sheetData>
      <sheetData sheetId="2">
        <row r="1">
          <cell r="B1" t="str">
            <v>SV Spexard</v>
          </cell>
        </row>
      </sheetData>
      <sheetData sheetId="3">
        <row r="1">
          <cell r="B1" t="str">
            <v>TSG Rheda 2</v>
          </cell>
        </row>
      </sheetData>
      <sheetData sheetId="4">
        <row r="1">
          <cell r="B1" t="str">
            <v>TV Isselhorst</v>
          </cell>
        </row>
      </sheetData>
      <sheetData sheetId="5">
        <row r="1">
          <cell r="B1" t="str">
            <v>SG Neuenkirchen/Varensell</v>
          </cell>
        </row>
      </sheetData>
      <sheetData sheetId="6">
        <row r="1">
          <cell r="B1" t="str">
            <v>SC Lippstadt DJK</v>
          </cell>
        </row>
      </sheetData>
      <sheetData sheetId="7">
        <row r="1">
          <cell r="B1" t="str">
            <v>HSG Union 92 Halle 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Rietberg 2"/>
      <sheetName val="BoDiVer 2"/>
      <sheetName val="Herzebrock"/>
      <sheetName val="Isselhorst 2"/>
      <sheetName val="Gütersloh"/>
      <sheetName val="Verl 2"/>
      <sheetName val="Steinhagen"/>
      <sheetName val="Werther Borgholzhausen"/>
    </sheetNames>
    <sheetDataSet>
      <sheetData sheetId="0"/>
      <sheetData sheetId="1">
        <row r="1">
          <cell r="B1" t="str">
            <v>HSG Rietb.-Masth. 2</v>
          </cell>
        </row>
      </sheetData>
      <sheetData sheetId="2">
        <row r="1">
          <cell r="B1" t="str">
            <v>JSG Bo/Di-Ver 2</v>
          </cell>
        </row>
      </sheetData>
      <sheetData sheetId="3">
        <row r="1">
          <cell r="B1" t="str">
            <v>Herzebrocker SV</v>
          </cell>
        </row>
      </sheetData>
      <sheetData sheetId="4">
        <row r="1">
          <cell r="B1" t="str">
            <v>TV Isselhorst 2</v>
          </cell>
        </row>
      </sheetData>
      <sheetData sheetId="5">
        <row r="1">
          <cell r="B1" t="str">
            <v>HSG Gütersloh</v>
          </cell>
        </row>
      </sheetData>
      <sheetData sheetId="6">
        <row r="1">
          <cell r="B1" t="str">
            <v>TV Verl 2</v>
          </cell>
        </row>
      </sheetData>
      <sheetData sheetId="7">
        <row r="1">
          <cell r="B1" t="str">
            <v>Spvg Steinhagen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WertherBorgholzhausen"/>
      <sheetName val="Harsewinkel 2"/>
      <sheetName val="Rietberg"/>
      <sheetName val="Wiedenbrück 2"/>
      <sheetName val="HesselteichLoxten 2"/>
      <sheetName val="Rheda"/>
      <sheetName val="BoDiVer 3"/>
    </sheetNames>
    <sheetDataSet>
      <sheetData sheetId="0" refreshError="1"/>
      <sheetData sheetId="1">
        <row r="1">
          <cell r="B1" t="str">
            <v>JSG Werther/Borgholzhausen</v>
          </cell>
        </row>
      </sheetData>
      <sheetData sheetId="2">
        <row r="1">
          <cell r="B1" t="str">
            <v>TSG Harsewinkel 2</v>
          </cell>
        </row>
      </sheetData>
      <sheetData sheetId="3">
        <row r="1">
          <cell r="B1" t="str">
            <v>HSG Rietb.-Masth. 2</v>
          </cell>
        </row>
      </sheetData>
      <sheetData sheetId="4">
        <row r="1">
          <cell r="B1" t="str">
            <v>Wiedenbrücker TV 2</v>
          </cell>
        </row>
      </sheetData>
      <sheetData sheetId="5">
        <row r="1">
          <cell r="B1" t="str">
            <v>JSG Hesselteich/Loxten 2</v>
          </cell>
        </row>
      </sheetData>
      <sheetData sheetId="6">
        <row r="1">
          <cell r="B1" t="str">
            <v>TSG Schwarz-Gelb Rheda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Hesselt.Loxten"/>
      <sheetName val="Harsewinkel"/>
      <sheetName val="Verl"/>
      <sheetName val="RietbergMastholte"/>
      <sheetName val="Hörste"/>
      <sheetName val="Brockhagen"/>
    </sheetNames>
    <sheetDataSet>
      <sheetData sheetId="0" refreshError="1"/>
      <sheetData sheetId="1">
        <row r="1">
          <cell r="B1" t="str">
            <v xml:space="preserve">JSG Hesselt./Loxten </v>
          </cell>
        </row>
      </sheetData>
      <sheetData sheetId="2">
        <row r="1">
          <cell r="B1" t="str">
            <v>TSG Harsewinkel</v>
          </cell>
        </row>
      </sheetData>
      <sheetData sheetId="3">
        <row r="1">
          <cell r="B1" t="str">
            <v>TV Verl</v>
          </cell>
        </row>
      </sheetData>
      <sheetData sheetId="4">
        <row r="1">
          <cell r="B1" t="str">
            <v>HSG Rietberg-Mastholte</v>
          </cell>
        </row>
      </sheetData>
      <sheetData sheetId="5">
        <row r="1">
          <cell r="B1" t="str">
            <v>TG Hörste</v>
          </cell>
        </row>
      </sheetData>
      <sheetData sheetId="6">
        <row r="1">
          <cell r="B1" t="str">
            <v>TuS Einigkeit Brockhagen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Steinhagen"/>
      <sheetName val="WertherBorgholzhausen"/>
      <sheetName val="Rietberg 2"/>
      <sheetName val="Verl 2"/>
      <sheetName val="Wiedenbrück"/>
      <sheetName val="Neuenkirchen"/>
      <sheetName val="Hesselt.Loxten"/>
      <sheetName val="Halle "/>
    </sheetNames>
    <sheetDataSet>
      <sheetData sheetId="0" refreshError="1"/>
      <sheetData sheetId="1">
        <row r="1">
          <cell r="B1" t="str">
            <v>Spvg Steinhagen</v>
          </cell>
        </row>
      </sheetData>
      <sheetData sheetId="2">
        <row r="1">
          <cell r="B1" t="str">
            <v>JSG Werther/Borgholzhausen</v>
          </cell>
        </row>
      </sheetData>
      <sheetData sheetId="3">
        <row r="1">
          <cell r="B1" t="str">
            <v>HSG Rietberg-Mastholte 2</v>
          </cell>
        </row>
      </sheetData>
      <sheetData sheetId="4">
        <row r="1">
          <cell r="B1" t="str">
            <v>TV Verl 2</v>
          </cell>
        </row>
      </sheetData>
      <sheetData sheetId="5">
        <row r="1">
          <cell r="B1" t="str">
            <v xml:space="preserve">Wiedenbrücker TV </v>
          </cell>
        </row>
      </sheetData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TV Verl"/>
      <sheetName val="BoDiVer"/>
      <sheetName val="Hesselt.Loxten"/>
      <sheetName val="Hörste"/>
      <sheetName val="Harsewinkel"/>
      <sheetName val="Wiedenbrück"/>
      <sheetName val="Brockhagen"/>
    </sheetNames>
    <sheetDataSet>
      <sheetData sheetId="0" refreshError="1"/>
      <sheetData sheetId="1">
        <row r="1">
          <cell r="B1" t="str">
            <v>TV Verl</v>
          </cell>
        </row>
        <row r="2">
          <cell r="H2">
            <v>101.14285714285714</v>
          </cell>
        </row>
      </sheetData>
      <sheetData sheetId="2">
        <row r="1">
          <cell r="B1" t="str">
            <v>JSG Bockhorst/Dissen-Versmold</v>
          </cell>
        </row>
        <row r="2">
          <cell r="H2">
            <v>77.857142857142861</v>
          </cell>
        </row>
      </sheetData>
      <sheetData sheetId="3">
        <row r="1">
          <cell r="B1" t="str">
            <v>JSG Hesselt./Loxten</v>
          </cell>
        </row>
        <row r="2">
          <cell r="H2">
            <v>85.857142857142861</v>
          </cell>
        </row>
      </sheetData>
      <sheetData sheetId="4">
        <row r="1">
          <cell r="B1" t="str">
            <v>TG Hörste</v>
          </cell>
        </row>
        <row r="2">
          <cell r="H2">
            <v>86.714285714285708</v>
          </cell>
        </row>
      </sheetData>
      <sheetData sheetId="5">
        <row r="1">
          <cell r="B1" t="str">
            <v>TSG Harsewinkel</v>
          </cell>
        </row>
        <row r="2">
          <cell r="H2">
            <v>84.571428571428569</v>
          </cell>
        </row>
      </sheetData>
      <sheetData sheetId="6">
        <row r="1">
          <cell r="B1" t="str">
            <v>Wiedenbrücker TV</v>
          </cell>
        </row>
        <row r="2">
          <cell r="H2">
            <v>71.142857142857139</v>
          </cell>
        </row>
      </sheetData>
      <sheetData sheetId="7">
        <row r="1">
          <cell r="B1" t="str">
            <v>TuS Einigkeit Brockhagen</v>
          </cell>
        </row>
        <row r="2">
          <cell r="H2">
            <v>81.571428571428569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Brockhagen"/>
      <sheetName val="Spexard"/>
      <sheetName val="Rheda"/>
      <sheetName val="Isselhorst"/>
      <sheetName val="Lippstadt"/>
      <sheetName val="Halle"/>
      <sheetName val="NeuenkirchenVarensell"/>
    </sheetNames>
    <sheetDataSet>
      <sheetData sheetId="0" refreshError="1"/>
      <sheetData sheetId="1">
        <row r="1">
          <cell r="B1" t="str">
            <v>TuS Brockhagen 2</v>
          </cell>
        </row>
        <row r="2">
          <cell r="H2">
            <v>65.571428571428569</v>
          </cell>
        </row>
      </sheetData>
      <sheetData sheetId="2">
        <row r="1">
          <cell r="B1" t="str">
            <v>SV Spexard</v>
          </cell>
        </row>
        <row r="2">
          <cell r="H2">
            <v>102.42857142857143</v>
          </cell>
        </row>
      </sheetData>
      <sheetData sheetId="3">
        <row r="1">
          <cell r="B1" t="str">
            <v xml:space="preserve">TSG Rheda </v>
          </cell>
        </row>
        <row r="2">
          <cell r="H2">
            <v>84.285714285714292</v>
          </cell>
        </row>
      </sheetData>
      <sheetData sheetId="4">
        <row r="1">
          <cell r="B1" t="str">
            <v>TV Isselhorst</v>
          </cell>
        </row>
        <row r="2">
          <cell r="H2">
            <v>84.428571428571431</v>
          </cell>
        </row>
      </sheetData>
      <sheetData sheetId="5">
        <row r="1">
          <cell r="B1" t="str">
            <v>SC Lippstadt DJK</v>
          </cell>
        </row>
        <row r="2">
          <cell r="H2">
            <v>80.428571428571431</v>
          </cell>
        </row>
      </sheetData>
      <sheetData sheetId="6">
        <row r="1">
          <cell r="B1" t="str">
            <v>HSG Union 92 Halle 1</v>
          </cell>
        </row>
        <row r="2">
          <cell r="H2">
            <v>80.857142857142861</v>
          </cell>
        </row>
      </sheetData>
      <sheetData sheetId="7">
        <row r="1">
          <cell r="B1" t="str">
            <v>SG Neuenkirchen/Varensell</v>
          </cell>
        </row>
        <row r="2">
          <cell r="H2">
            <v>76.857142857142861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WertherBorgholzhausen"/>
      <sheetName val="Herzebrock "/>
      <sheetName val="Rietberg"/>
      <sheetName val="Isselhorst 2"/>
      <sheetName val="Steinhagen "/>
      <sheetName val="Verl 2"/>
      <sheetName val="BoDiVer"/>
      <sheetName val="Gütersloh"/>
    </sheetNames>
    <sheetDataSet>
      <sheetData sheetId="0" refreshError="1"/>
      <sheetData sheetId="1">
        <row r="1">
          <cell r="B1" t="str">
            <v>JSG Werther/Borgholzhausen 2</v>
          </cell>
        </row>
        <row r="2">
          <cell r="H2">
            <v>56.428571428571431</v>
          </cell>
        </row>
      </sheetData>
      <sheetData sheetId="2">
        <row r="1">
          <cell r="B1" t="str">
            <v>Herzebrocker SV</v>
          </cell>
        </row>
        <row r="2">
          <cell r="H2">
            <v>80.571428571428569</v>
          </cell>
        </row>
      </sheetData>
      <sheetData sheetId="3">
        <row r="1">
          <cell r="B1" t="str">
            <v>HSG Rietberg/Mastholte 2</v>
          </cell>
        </row>
        <row r="2">
          <cell r="H2">
            <v>108.14285714285714</v>
          </cell>
        </row>
      </sheetData>
      <sheetData sheetId="4">
        <row r="1">
          <cell r="B1" t="str">
            <v>TV Isselhorst 2</v>
          </cell>
        </row>
        <row r="2">
          <cell r="H2">
            <v>54.857142857142854</v>
          </cell>
        </row>
      </sheetData>
      <sheetData sheetId="5">
        <row r="1">
          <cell r="B1" t="str">
            <v>Spvg Steinhagen</v>
          </cell>
        </row>
        <row r="2">
          <cell r="H2">
            <v>78.142857142857139</v>
          </cell>
        </row>
      </sheetData>
      <sheetData sheetId="6">
        <row r="1">
          <cell r="B1" t="str">
            <v>TV Verl 2</v>
          </cell>
        </row>
        <row r="2">
          <cell r="H2">
            <v>70</v>
          </cell>
        </row>
      </sheetData>
      <sheetData sheetId="7">
        <row r="1">
          <cell r="B1" t="str">
            <v>JSG Bockhorst/Dissen-Versmold 2</v>
          </cell>
        </row>
        <row r="2">
          <cell r="H2">
            <v>87.571428571428569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topLeftCell="A33" zoomScale="162" workbookViewId="0">
      <selection activeCell="G63" sqref="G63"/>
    </sheetView>
  </sheetViews>
  <sheetFormatPr baseColWidth="10" defaultRowHeight="15" x14ac:dyDescent="0.2"/>
  <cols>
    <col min="1" max="1" width="26.5" customWidth="1"/>
    <col min="2" max="2" width="7.6640625" bestFit="1" customWidth="1"/>
    <col min="3" max="3" width="4.83203125" customWidth="1"/>
    <col min="4" max="4" width="26.33203125" bestFit="1" customWidth="1"/>
    <col min="5" max="5" width="7.1640625" bestFit="1" customWidth="1"/>
    <col min="6" max="6" width="4.6640625" customWidth="1"/>
    <col min="7" max="7" width="23.6640625" bestFit="1" customWidth="1"/>
    <col min="8" max="8" width="7.83203125" style="3" bestFit="1" customWidth="1"/>
    <col min="9" max="9" width="6" style="3" bestFit="1" customWidth="1"/>
  </cols>
  <sheetData>
    <row r="1" spans="1:9" ht="19" x14ac:dyDescent="0.25">
      <c r="A1" s="4" t="s">
        <v>21</v>
      </c>
      <c r="E1" t="s">
        <v>20</v>
      </c>
    </row>
    <row r="2" spans="1:9" x14ac:dyDescent="0.2">
      <c r="A2" s="3" t="s">
        <v>7</v>
      </c>
      <c r="B2" s="3"/>
      <c r="C2" s="3"/>
      <c r="D2" s="3" t="s">
        <v>6</v>
      </c>
    </row>
    <row r="3" spans="1:9" x14ac:dyDescent="0.2">
      <c r="A3" s="1" t="s">
        <v>17</v>
      </c>
      <c r="B3" s="5" t="s">
        <v>0</v>
      </c>
      <c r="D3" s="1"/>
      <c r="E3" s="5" t="s">
        <v>0</v>
      </c>
      <c r="F3" s="5"/>
      <c r="G3" s="1"/>
      <c r="I3" s="6" t="s">
        <v>23</v>
      </c>
    </row>
    <row r="4" spans="1:9" x14ac:dyDescent="0.2">
      <c r="A4" t="str">
        <f>+[1]Verl!$B$1</f>
        <v>TV Verl</v>
      </c>
      <c r="B4" s="2">
        <v>106.71</v>
      </c>
      <c r="D4" t="str">
        <f>+'[7]TV Verl'!$B$1</f>
        <v>TV Verl</v>
      </c>
      <c r="E4" s="2">
        <f>+'[7]TV Verl'!$H$2</f>
        <v>101.14285714285714</v>
      </c>
      <c r="F4" s="2"/>
      <c r="G4" t="s">
        <v>14</v>
      </c>
      <c r="H4" s="7">
        <f>B4+E4</f>
        <v>207.85285714285715</v>
      </c>
      <c r="I4" s="8" t="s">
        <v>1</v>
      </c>
    </row>
    <row r="5" spans="1:9" x14ac:dyDescent="0.2">
      <c r="A5" t="str">
        <f>+[1]Hörste!$B$1</f>
        <v>TG Hörste</v>
      </c>
      <c r="B5" s="2">
        <v>102.86</v>
      </c>
      <c r="D5" t="str">
        <f>+[7]Hörste!$B$1</f>
        <v>TG Hörste</v>
      </c>
      <c r="E5" s="2">
        <f>+[7]Hörste!$H$2</f>
        <v>86.714285714285708</v>
      </c>
      <c r="F5" s="2"/>
      <c r="G5" t="s">
        <v>31</v>
      </c>
      <c r="H5" s="7">
        <f>B5+E5</f>
        <v>189.57428571428571</v>
      </c>
      <c r="I5" s="8" t="s">
        <v>1</v>
      </c>
    </row>
    <row r="6" spans="1:9" x14ac:dyDescent="0.2">
      <c r="A6" t="str">
        <f>+[1]Harsewinkel!$B$1</f>
        <v>TSG Harsewinkel</v>
      </c>
      <c r="B6" s="2">
        <v>94</v>
      </c>
      <c r="D6" t="str">
        <f>+[7]Hesselt.Loxten!$B$1</f>
        <v>JSG Hesselt./Loxten</v>
      </c>
      <c r="E6" s="2">
        <f>+[7]Hesselt.Loxten!$H$2</f>
        <v>85.857142857142861</v>
      </c>
      <c r="F6" s="2"/>
      <c r="G6" t="s">
        <v>13</v>
      </c>
      <c r="H6" s="7">
        <f>B6+E7</f>
        <v>178.57142857142856</v>
      </c>
      <c r="I6" s="8" t="s">
        <v>2</v>
      </c>
    </row>
    <row r="7" spans="1:9" x14ac:dyDescent="0.2">
      <c r="A7" t="str">
        <f>+'[1]BoDi-Ver'!$B$1</f>
        <v>JSG Bockhorst/Dissen-Versmold</v>
      </c>
      <c r="B7" s="2">
        <v>89.86</v>
      </c>
      <c r="D7" t="str">
        <f>+[7]Harsewinkel!$B$1</f>
        <v>TSG Harsewinkel</v>
      </c>
      <c r="E7" s="2">
        <f>+[7]Harsewinkel!$H$2</f>
        <v>84.571428571428569</v>
      </c>
      <c r="F7" s="2"/>
      <c r="G7" t="s">
        <v>33</v>
      </c>
      <c r="H7" s="7">
        <f>B8+E8</f>
        <v>170.57142857142856</v>
      </c>
      <c r="I7" s="8" t="s">
        <v>3</v>
      </c>
    </row>
    <row r="8" spans="1:9" x14ac:dyDescent="0.2">
      <c r="A8" t="str">
        <f>+[1]Brockhagen1!$B$1</f>
        <v>TuS Einigkeit Brockhagen</v>
      </c>
      <c r="B8" s="2">
        <v>89</v>
      </c>
      <c r="D8" t="str">
        <f>+[7]Brockhagen!$B$1</f>
        <v>TuS Einigkeit Brockhagen</v>
      </c>
      <c r="E8" s="2">
        <f>+[7]Brockhagen!$H$2</f>
        <v>81.571428571428569</v>
      </c>
      <c r="F8" s="2"/>
      <c r="G8" t="s">
        <v>32</v>
      </c>
      <c r="H8" s="7">
        <f>B7+E9</f>
        <v>167.71714285714285</v>
      </c>
      <c r="I8" s="8" t="s">
        <v>4</v>
      </c>
    </row>
    <row r="9" spans="1:9" x14ac:dyDescent="0.2">
      <c r="A9" t="str">
        <f>+[1]Wiedenbrück!$B$1</f>
        <v>Wiedenbrücker TV</v>
      </c>
      <c r="B9" s="2">
        <v>78</v>
      </c>
      <c r="D9" t="str">
        <f>+[7]BoDiVer!$B$1</f>
        <v>JSG Bockhorst/Dissen-Versmold</v>
      </c>
      <c r="E9" s="2">
        <f>+[7]BoDiVer!$H$2</f>
        <v>77.857142857142861</v>
      </c>
      <c r="F9" s="2"/>
      <c r="G9" t="s">
        <v>35</v>
      </c>
      <c r="H9" s="7">
        <f>B10+E6</f>
        <v>155.56714285714287</v>
      </c>
      <c r="I9" s="8" t="s">
        <v>4</v>
      </c>
    </row>
    <row r="10" spans="1:9" x14ac:dyDescent="0.2">
      <c r="A10" t="str">
        <f>+[1]Hesselt.Loxten!$B$1</f>
        <v>JSG Hesselt./Loxten</v>
      </c>
      <c r="B10" s="2">
        <v>69.709999999999994</v>
      </c>
      <c r="D10" t="str">
        <f>+[7]Wiedenbrück!$B$1</f>
        <v>Wiedenbrücker TV</v>
      </c>
      <c r="E10" s="2">
        <f>+[7]Wiedenbrück!$H$2</f>
        <v>71.142857142857139</v>
      </c>
      <c r="F10" s="2"/>
      <c r="G10" t="s">
        <v>34</v>
      </c>
      <c r="H10" s="7">
        <f>B9+E10</f>
        <v>149.14285714285714</v>
      </c>
      <c r="I10" s="8" t="s">
        <v>5</v>
      </c>
    </row>
    <row r="11" spans="1:9" x14ac:dyDescent="0.2">
      <c r="B11" s="2"/>
      <c r="E11" s="2"/>
      <c r="F11" s="2"/>
      <c r="H11" s="7"/>
      <c r="I11" s="12"/>
    </row>
    <row r="12" spans="1:9" x14ac:dyDescent="0.2">
      <c r="A12" s="1" t="s">
        <v>22</v>
      </c>
      <c r="B12" s="16" t="s">
        <v>0</v>
      </c>
      <c r="D12" s="1"/>
      <c r="E12" s="5" t="s">
        <v>0</v>
      </c>
      <c r="F12" s="5"/>
      <c r="G12" s="1"/>
      <c r="I12" s="6" t="s">
        <v>23</v>
      </c>
    </row>
    <row r="13" spans="1:9" x14ac:dyDescent="0.2">
      <c r="A13" t="s">
        <v>10</v>
      </c>
      <c r="B13" s="2">
        <v>105.14</v>
      </c>
      <c r="D13" t="str">
        <f>+[8]Spexard!$B$1</f>
        <v>SV Spexard</v>
      </c>
      <c r="E13" s="2">
        <f>+[8]Spexard!$H$2</f>
        <v>102.42857142857143</v>
      </c>
      <c r="F13" s="2"/>
      <c r="G13" t="s">
        <v>37</v>
      </c>
      <c r="H13" s="7">
        <f>B14+E13</f>
        <v>198.28857142857143</v>
      </c>
      <c r="I13" s="8" t="s">
        <v>1</v>
      </c>
    </row>
    <row r="14" spans="1:9" x14ac:dyDescent="0.2">
      <c r="A14" t="str">
        <f>+[2]Spexard!$B$1</f>
        <v>SV Spexard</v>
      </c>
      <c r="B14" s="2">
        <v>95.86</v>
      </c>
      <c r="D14" t="str">
        <f>+[8]Isselhorst!$B$1</f>
        <v>TV Isselhorst</v>
      </c>
      <c r="E14" s="2">
        <f>+[8]Isselhorst!$H$2</f>
        <v>84.428571428571431</v>
      </c>
      <c r="F14" s="2"/>
      <c r="G14" t="s">
        <v>41</v>
      </c>
      <c r="H14" s="7">
        <f>B13+E15</f>
        <v>189.42571428571429</v>
      </c>
      <c r="I14" s="8" t="s">
        <v>1</v>
      </c>
    </row>
    <row r="15" spans="1:9" x14ac:dyDescent="0.2">
      <c r="A15" t="str">
        <f>+[2]Lippstadt!$B$1</f>
        <v>SC Lippstadt DJK</v>
      </c>
      <c r="B15" s="2">
        <v>84.57</v>
      </c>
      <c r="D15" t="str">
        <f>+[8]Rheda!$B$1</f>
        <v xml:space="preserve">TSG Rheda </v>
      </c>
      <c r="E15" s="2">
        <f>+[8]Rheda!$H$2</f>
        <v>84.285714285714292</v>
      </c>
      <c r="F15" s="2"/>
      <c r="G15" t="s">
        <v>9</v>
      </c>
      <c r="H15" s="7">
        <f>B15+E17</f>
        <v>164.99857142857144</v>
      </c>
      <c r="I15" s="8" t="s">
        <v>2</v>
      </c>
    </row>
    <row r="16" spans="1:9" x14ac:dyDescent="0.2">
      <c r="A16" t="str">
        <f>+[2]Halle!$B$1</f>
        <v>HSG Union 92 Halle 1</v>
      </c>
      <c r="B16" s="2">
        <v>74.290000000000006</v>
      </c>
      <c r="D16" t="str">
        <f>+[8]Halle!$B$1</f>
        <v>HSG Union 92 Halle 1</v>
      </c>
      <c r="E16" s="2">
        <f>+[8]Halle!$H$2</f>
        <v>80.857142857142861</v>
      </c>
      <c r="F16" s="2"/>
      <c r="G16" t="s">
        <v>38</v>
      </c>
      <c r="H16" s="7">
        <f>B16+E16</f>
        <v>155.14714285714285</v>
      </c>
      <c r="I16" s="8" t="s">
        <v>3</v>
      </c>
    </row>
    <row r="17" spans="1:10" x14ac:dyDescent="0.2">
      <c r="A17" t="str">
        <f>+[2]NeuenkirchenVarensell!$B$1</f>
        <v>SG Neuenkirchen/Varensell</v>
      </c>
      <c r="B17" s="2">
        <v>66.709999999999994</v>
      </c>
      <c r="D17" t="str">
        <f>+[8]Lippstadt!$B$1</f>
        <v>SC Lippstadt DJK</v>
      </c>
      <c r="E17" s="2">
        <f>+[8]Lippstadt!$H$2</f>
        <v>80.428571428571431</v>
      </c>
      <c r="F17" s="2"/>
      <c r="G17" t="s">
        <v>39</v>
      </c>
      <c r="H17" s="7">
        <f>B17+E18</f>
        <v>143.56714285714287</v>
      </c>
      <c r="I17" s="8" t="s">
        <v>4</v>
      </c>
    </row>
    <row r="18" spans="1:10" x14ac:dyDescent="0.2">
      <c r="A18" t="str">
        <f>+[2]Brockhagen!$B$1</f>
        <v>TuS Brockhagen 2</v>
      </c>
      <c r="B18" s="2">
        <v>46.14</v>
      </c>
      <c r="D18" t="str">
        <f>+[8]NeuenkirchenVarensell!$B$1</f>
        <v>SG Neuenkirchen/Varensell</v>
      </c>
      <c r="E18" s="2">
        <f>+[8]NeuenkirchenVarensell!$H$2</f>
        <v>76.857142857142861</v>
      </c>
      <c r="F18" s="2"/>
      <c r="G18" t="s">
        <v>40</v>
      </c>
      <c r="H18" s="7">
        <f>B18+E19</f>
        <v>111.71142857142857</v>
      </c>
      <c r="I18" s="8" t="s">
        <v>4</v>
      </c>
    </row>
    <row r="19" spans="1:10" x14ac:dyDescent="0.2">
      <c r="A19" t="str">
        <f>+[2]Isselhorst!$B$1</f>
        <v>TV Isselhorst</v>
      </c>
      <c r="B19" s="2">
        <v>14</v>
      </c>
      <c r="D19" t="str">
        <f>+[8]Brockhagen!$B$1</f>
        <v>TuS Brockhagen 2</v>
      </c>
      <c r="E19" s="2">
        <f>+[8]Brockhagen!$H$2</f>
        <v>65.571428571428569</v>
      </c>
      <c r="F19" s="2"/>
      <c r="G19" t="s">
        <v>19</v>
      </c>
      <c r="H19" s="7">
        <f>B19+E14</f>
        <v>98.428571428571431</v>
      </c>
      <c r="I19" s="8" t="s">
        <v>5</v>
      </c>
      <c r="J19" s="2"/>
    </row>
    <row r="20" spans="1:10" x14ac:dyDescent="0.2">
      <c r="B20" s="2"/>
      <c r="E20" s="2"/>
      <c r="F20" s="2"/>
      <c r="H20" s="7"/>
      <c r="I20" s="12"/>
      <c r="J20" s="2"/>
    </row>
    <row r="21" spans="1:10" x14ac:dyDescent="0.2">
      <c r="A21" s="1" t="s">
        <v>24</v>
      </c>
      <c r="B21" s="16" t="s">
        <v>0</v>
      </c>
      <c r="D21" s="1"/>
      <c r="E21" s="5" t="s">
        <v>0</v>
      </c>
      <c r="F21" s="5"/>
      <c r="G21" s="1"/>
      <c r="H21" s="7"/>
      <c r="I21" s="6" t="s">
        <v>25</v>
      </c>
      <c r="J21" s="2"/>
    </row>
    <row r="22" spans="1:10" x14ac:dyDescent="0.2">
      <c r="A22" t="str">
        <f>+'[3]Verl 2'!$B$1</f>
        <v>TV Verl 2</v>
      </c>
      <c r="B22" s="2">
        <v>85</v>
      </c>
      <c r="D22" t="s">
        <v>43</v>
      </c>
      <c r="E22" s="2">
        <f>+[9]Rietberg!$H$2</f>
        <v>108.14285714285714</v>
      </c>
      <c r="F22" s="2"/>
      <c r="G22" t="s">
        <v>43</v>
      </c>
      <c r="H22" s="7">
        <f>B23+E22</f>
        <v>189.57285714285715</v>
      </c>
      <c r="I22" s="8" t="s">
        <v>1</v>
      </c>
      <c r="J22" s="2"/>
    </row>
    <row r="23" spans="1:10" x14ac:dyDescent="0.2">
      <c r="A23" t="s">
        <v>43</v>
      </c>
      <c r="B23" s="2">
        <v>81.430000000000007</v>
      </c>
      <c r="D23" t="str">
        <f>+[9]BoDiVer!$B$1</f>
        <v>JSG Bockhorst/Dissen-Versmold 2</v>
      </c>
      <c r="E23" s="2">
        <f>+[9]BoDiVer!$H$2</f>
        <v>87.571428571428569</v>
      </c>
      <c r="F23" s="2"/>
      <c r="G23" t="s">
        <v>45</v>
      </c>
      <c r="H23" s="7">
        <f>B26+E23</f>
        <v>162.28142857142856</v>
      </c>
      <c r="I23" s="8" t="s">
        <v>1</v>
      </c>
      <c r="J23" s="2"/>
    </row>
    <row r="24" spans="1:10" x14ac:dyDescent="0.2">
      <c r="A24" t="s">
        <v>12</v>
      </c>
      <c r="B24" s="2">
        <v>81.290000000000006</v>
      </c>
      <c r="D24" t="s">
        <v>36</v>
      </c>
      <c r="E24" s="2">
        <v>81.430000000000007</v>
      </c>
      <c r="F24" s="2"/>
      <c r="G24" t="s">
        <v>12</v>
      </c>
      <c r="H24" s="7">
        <f>B24+E26</f>
        <v>159.43285714285713</v>
      </c>
      <c r="I24" s="8" t="s">
        <v>2</v>
      </c>
      <c r="J24" s="2"/>
    </row>
    <row r="25" spans="1:10" x14ac:dyDescent="0.2">
      <c r="A25" t="str">
        <f>+[3]Herzebrock!$B$1</f>
        <v>Herzebrocker SV</v>
      </c>
      <c r="B25" s="2">
        <v>77</v>
      </c>
      <c r="D25" t="str">
        <f>+'[9]Herzebrock '!$B$1</f>
        <v>Herzebrocker SV</v>
      </c>
      <c r="E25" s="2">
        <f>+'[9]Herzebrock '!$H$2</f>
        <v>80.571428571428569</v>
      </c>
      <c r="F25" s="2"/>
      <c r="G25" t="s">
        <v>44</v>
      </c>
      <c r="H25" s="7">
        <f>B25+E25</f>
        <v>157.57142857142856</v>
      </c>
      <c r="I25" s="8" t="s">
        <v>3</v>
      </c>
      <c r="J25" s="2"/>
    </row>
    <row r="26" spans="1:10" x14ac:dyDescent="0.2">
      <c r="A26" t="s">
        <v>45</v>
      </c>
      <c r="B26" s="2">
        <v>74.709999999999994</v>
      </c>
      <c r="D26" t="s">
        <v>12</v>
      </c>
      <c r="E26" s="2">
        <f>+'[9]Steinhagen '!$H$2</f>
        <v>78.142857142857139</v>
      </c>
      <c r="F26" s="2"/>
      <c r="G26" t="s">
        <v>42</v>
      </c>
      <c r="H26" s="7">
        <f>B22+E27</f>
        <v>155</v>
      </c>
      <c r="I26" s="8" t="s">
        <v>4</v>
      </c>
      <c r="J26" s="2"/>
    </row>
    <row r="27" spans="1:10" x14ac:dyDescent="0.2">
      <c r="A27" t="str">
        <f>+[3]Gütersloh!$B$1</f>
        <v>HSG Gütersloh</v>
      </c>
      <c r="B27" s="2">
        <v>72.86</v>
      </c>
      <c r="D27" t="str">
        <f>+'[9]Verl 2'!$B$1</f>
        <v>TV Verl 2</v>
      </c>
      <c r="E27" s="2">
        <f>+'[9]Verl 2'!$H$2</f>
        <v>70</v>
      </c>
      <c r="F27" s="2"/>
      <c r="G27" t="s">
        <v>36</v>
      </c>
      <c r="H27" s="7">
        <f>B27+E24</f>
        <v>154.29000000000002</v>
      </c>
      <c r="I27" s="8" t="s">
        <v>4</v>
      </c>
      <c r="J27" s="2"/>
    </row>
    <row r="28" spans="1:10" x14ac:dyDescent="0.2">
      <c r="A28" t="s">
        <v>11</v>
      </c>
      <c r="B28" s="2">
        <v>29</v>
      </c>
      <c r="D28" t="str">
        <f>+[9]WertherBorgholzhausen!$B$1</f>
        <v>JSG Werther/Borgholzhausen 2</v>
      </c>
      <c r="E28" s="2">
        <f>+[9]WertherBorgholzhausen!$H$2</f>
        <v>56.428571428571431</v>
      </c>
      <c r="F28" s="2"/>
      <c r="G28" t="s">
        <v>11</v>
      </c>
      <c r="H28" s="7">
        <f>B28+E28</f>
        <v>85.428571428571431</v>
      </c>
      <c r="I28" s="8" t="s">
        <v>5</v>
      </c>
      <c r="J28" s="2"/>
    </row>
    <row r="29" spans="1:10" x14ac:dyDescent="0.2">
      <c r="A29" t="s">
        <v>46</v>
      </c>
      <c r="B29" s="2">
        <v>14</v>
      </c>
      <c r="D29" t="s">
        <v>46</v>
      </c>
      <c r="E29" s="2">
        <f>+'[9]Isselhorst 2'!$H$2</f>
        <v>54.857142857142854</v>
      </c>
      <c r="F29" s="2"/>
      <c r="G29" t="s">
        <v>46</v>
      </c>
      <c r="H29" s="7">
        <f>B29+E29</f>
        <v>68.857142857142861</v>
      </c>
      <c r="I29" s="8" t="s">
        <v>5</v>
      </c>
      <c r="J29" s="2"/>
    </row>
    <row r="30" spans="1:10" x14ac:dyDescent="0.2">
      <c r="B30" s="2"/>
      <c r="E30" s="2"/>
      <c r="F30" s="2"/>
      <c r="H30" s="7"/>
      <c r="I30" s="12"/>
      <c r="J30" s="2"/>
    </row>
    <row r="31" spans="1:10" x14ac:dyDescent="0.2">
      <c r="A31" s="1" t="s">
        <v>26</v>
      </c>
      <c r="B31" s="16" t="s">
        <v>0</v>
      </c>
      <c r="D31" s="1"/>
      <c r="E31" s="5" t="s">
        <v>0</v>
      </c>
      <c r="F31" s="5"/>
      <c r="G31" s="1"/>
      <c r="I31" s="6" t="s">
        <v>23</v>
      </c>
      <c r="J31" s="2"/>
    </row>
    <row r="32" spans="1:10" x14ac:dyDescent="0.2">
      <c r="A32" t="str">
        <f>+'[4]Harsewinkel 2'!$B$1</f>
        <v>TSG Harsewinkel 2</v>
      </c>
      <c r="B32" s="2">
        <v>91.14</v>
      </c>
      <c r="D32" t="str">
        <f>+[10]WertherBorgholzhausen!$B$1</f>
        <v>JSG Werther/Borgholzhausen</v>
      </c>
      <c r="E32" s="2">
        <f>+[10]WertherBorgholzhausen!$H$2</f>
        <v>93.428571428571431</v>
      </c>
      <c r="F32" s="2"/>
      <c r="G32" t="s">
        <v>47</v>
      </c>
      <c r="H32" s="7">
        <f>B32+E34</f>
        <v>159.56857142857143</v>
      </c>
      <c r="I32" s="8" t="s">
        <v>1</v>
      </c>
      <c r="J32" s="2"/>
    </row>
    <row r="33" spans="1:16" x14ac:dyDescent="0.2">
      <c r="A33" t="str">
        <f>+'[4]Wiedenbrück 2'!$B$1</f>
        <v>Wiedenbrücker TV 2</v>
      </c>
      <c r="B33" s="2">
        <v>83</v>
      </c>
      <c r="D33" t="str">
        <f>+[10]Rietberg!$B$1</f>
        <v>HSG Rietb.-Masth. 2</v>
      </c>
      <c r="E33" s="2">
        <f>+[10]Rietberg!$H$2</f>
        <v>70</v>
      </c>
      <c r="F33" s="2"/>
      <c r="G33" t="s">
        <v>11</v>
      </c>
      <c r="H33" s="7">
        <f>B36+E32</f>
        <v>153.71857142857144</v>
      </c>
      <c r="I33" s="8" t="s">
        <v>1</v>
      </c>
      <c r="J33" s="2"/>
    </row>
    <row r="34" spans="1:16" x14ac:dyDescent="0.2">
      <c r="A34" t="str">
        <f>+[4]Rietberg!$B$1</f>
        <v>HSG Rietb.-Masth. 2</v>
      </c>
      <c r="B34" s="2">
        <v>76.430000000000007</v>
      </c>
      <c r="D34" t="str">
        <f>+'[10]Harsewinkel '!$B$1</f>
        <v xml:space="preserve">TSG Harsewinkel </v>
      </c>
      <c r="E34" s="2">
        <f>+'[10]Harsewinkel '!$H$2</f>
        <v>68.428571428571431</v>
      </c>
      <c r="F34" s="2"/>
      <c r="G34" t="s">
        <v>18</v>
      </c>
      <c r="H34" s="7">
        <f>B33+E35</f>
        <v>149.85714285714286</v>
      </c>
      <c r="I34" s="8" t="s">
        <v>2</v>
      </c>
      <c r="J34" s="2"/>
    </row>
    <row r="35" spans="1:16" x14ac:dyDescent="0.2">
      <c r="A35" t="str">
        <f>+[4]Rheda!$B$1</f>
        <v>TSG Schwarz-Gelb Rheda</v>
      </c>
      <c r="B35" s="2">
        <v>74.569999999999993</v>
      </c>
      <c r="D35" t="str">
        <f>+'[10]Wiedenrbück 2'!$B$1</f>
        <v>Wiedenbrücker TV 2</v>
      </c>
      <c r="E35" s="2">
        <f>+'[10]Wiedenrbück 2'!$H$2</f>
        <v>66.857142857142861</v>
      </c>
      <c r="F35" s="2"/>
      <c r="G35" t="s">
        <v>48</v>
      </c>
      <c r="H35" s="7">
        <f>B34+E33</f>
        <v>146.43</v>
      </c>
      <c r="I35" s="8" t="s">
        <v>3</v>
      </c>
      <c r="J35" s="2"/>
    </row>
    <row r="36" spans="1:16" x14ac:dyDescent="0.2">
      <c r="A36" t="str">
        <f>+[4]WertherBorgholzhausen!$B$1</f>
        <v>JSG Werther/Borgholzhausen</v>
      </c>
      <c r="B36" s="2">
        <v>60.29</v>
      </c>
      <c r="D36" t="str">
        <f>+[10]Rheda!$B$1</f>
        <v>TSG Schwarz-Gelb Rheda</v>
      </c>
      <c r="E36" s="2">
        <f>+[10]Rheda!$H$2</f>
        <v>48.571428571428569</v>
      </c>
      <c r="F36" s="2"/>
      <c r="G36" t="s">
        <v>49</v>
      </c>
      <c r="H36" s="7">
        <f>B35+E36</f>
        <v>123.14142857142856</v>
      </c>
      <c r="I36" s="8" t="s">
        <v>4</v>
      </c>
      <c r="J36" s="2"/>
    </row>
    <row r="37" spans="1:16" x14ac:dyDescent="0.2">
      <c r="A37" t="str">
        <f>+'[4]HesselteichLoxten 2'!$B$1</f>
        <v>JSG Hesselteich/Loxten 2</v>
      </c>
      <c r="B37" s="2">
        <v>52.86</v>
      </c>
      <c r="D37" t="str">
        <f>+'[10]HesselteichLoxten 2'!$B$1</f>
        <v>JSG Hesselteich/Loxten 2</v>
      </c>
      <c r="E37" s="2">
        <f>+'[10]HesselteichLoxten 2'!$H$2</f>
        <v>45.714285714285715</v>
      </c>
      <c r="F37" s="2"/>
      <c r="G37" t="s">
        <v>16</v>
      </c>
      <c r="H37" s="7">
        <f>B37+E37</f>
        <v>98.574285714285708</v>
      </c>
      <c r="I37" s="8" t="s">
        <v>4</v>
      </c>
      <c r="J37" s="2"/>
    </row>
    <row r="38" spans="1:16" x14ac:dyDescent="0.2">
      <c r="A38" t="s">
        <v>27</v>
      </c>
      <c r="B38" s="2">
        <v>47.43</v>
      </c>
      <c r="D38" t="s">
        <v>27</v>
      </c>
      <c r="E38" s="2">
        <v>10</v>
      </c>
      <c r="F38" s="2"/>
      <c r="G38" t="s">
        <v>27</v>
      </c>
      <c r="H38" s="7">
        <f>B38+E38</f>
        <v>57.43</v>
      </c>
      <c r="I38" s="8" t="s">
        <v>5</v>
      </c>
      <c r="J38" s="2"/>
    </row>
    <row r="39" spans="1:16" x14ac:dyDescent="0.2">
      <c r="A39" s="11"/>
      <c r="B39" s="14"/>
      <c r="C39" s="11"/>
      <c r="D39" s="11"/>
      <c r="E39" s="14"/>
      <c r="F39" s="14"/>
      <c r="G39" s="11"/>
      <c r="H39" s="15"/>
      <c r="I39" s="9"/>
      <c r="J39" s="11"/>
      <c r="M39" s="11"/>
      <c r="N39" s="11"/>
      <c r="O39" s="11"/>
      <c r="P39" s="11"/>
    </row>
    <row r="40" spans="1:16" x14ac:dyDescent="0.2">
      <c r="A40" s="1" t="s">
        <v>28</v>
      </c>
      <c r="B40" s="16" t="s">
        <v>0</v>
      </c>
      <c r="D40" s="1"/>
      <c r="E40" s="5" t="s">
        <v>0</v>
      </c>
      <c r="F40" s="5"/>
      <c r="G40" s="1"/>
      <c r="I40" s="6" t="s">
        <v>8</v>
      </c>
      <c r="K40" s="11"/>
      <c r="L40" s="11"/>
      <c r="M40" s="11"/>
      <c r="N40" s="11"/>
      <c r="O40" s="11"/>
      <c r="P40" s="11"/>
    </row>
    <row r="41" spans="1:16" x14ac:dyDescent="0.2">
      <c r="A41" t="str">
        <f>+[5]Hesselt.Loxten!$B$1</f>
        <v xml:space="preserve">JSG Hesselt./Loxten </v>
      </c>
      <c r="B41" s="2">
        <v>98.14</v>
      </c>
      <c r="D41" t="str">
        <f>+[11]HesselteichLoxten!$B$1</f>
        <v xml:space="preserve">JSG Hesselt./Loxten </v>
      </c>
      <c r="E41" s="2">
        <f>+[11]HesselteichLoxten!$H$2</f>
        <v>90.571428571428569</v>
      </c>
      <c r="F41" s="2"/>
      <c r="G41" s="11" t="s">
        <v>35</v>
      </c>
      <c r="H41" s="7">
        <f>B41+E41</f>
        <v>188.71142857142857</v>
      </c>
      <c r="I41" s="8" t="s">
        <v>1</v>
      </c>
      <c r="K41" s="11"/>
      <c r="L41" s="11"/>
      <c r="M41" s="11"/>
      <c r="N41" s="11"/>
      <c r="O41" s="11"/>
      <c r="P41" s="11"/>
    </row>
    <row r="42" spans="1:16" x14ac:dyDescent="0.2">
      <c r="A42" t="str">
        <f>+[5]Verl!$B$1</f>
        <v>TV Verl</v>
      </c>
      <c r="B42" s="2">
        <v>97.14</v>
      </c>
      <c r="D42" t="str">
        <f>+'[11]Verl '!$B$1</f>
        <v>TV Verl 1</v>
      </c>
      <c r="E42" s="2">
        <f>+'[11]Verl '!$H$2</f>
        <v>81.285714285714292</v>
      </c>
      <c r="F42" s="2"/>
      <c r="G42" s="11" t="s">
        <v>14</v>
      </c>
      <c r="H42" s="7">
        <f>B42+E42</f>
        <v>178.42571428571429</v>
      </c>
      <c r="I42" s="8" t="s">
        <v>2</v>
      </c>
      <c r="K42" s="11"/>
      <c r="L42" s="11"/>
      <c r="M42" s="11"/>
      <c r="N42" s="11"/>
      <c r="O42" s="11"/>
      <c r="P42" s="11"/>
    </row>
    <row r="43" spans="1:16" x14ac:dyDescent="0.2">
      <c r="A43" t="str">
        <f>+[5]Hörste!$B$1</f>
        <v>TG Hörste</v>
      </c>
      <c r="B43" s="2">
        <v>88.86</v>
      </c>
      <c r="D43" t="str">
        <f>+[11]Harsewinkel!$B$1</f>
        <v>TSG Harsewinkel</v>
      </c>
      <c r="E43" s="2">
        <f>+[11]Harsewinkel!$H$2</f>
        <v>77.571428571428569</v>
      </c>
      <c r="F43" s="2"/>
      <c r="G43" s="11" t="s">
        <v>31</v>
      </c>
      <c r="H43" s="7">
        <f>B43+E44</f>
        <v>165.86</v>
      </c>
      <c r="I43" s="8" t="s">
        <v>3</v>
      </c>
      <c r="K43" s="11"/>
      <c r="L43" s="11"/>
      <c r="M43" s="11"/>
      <c r="N43" s="11"/>
      <c r="O43" s="11"/>
      <c r="P43" s="11"/>
    </row>
    <row r="44" spans="1:16" x14ac:dyDescent="0.2">
      <c r="A44" t="str">
        <f>+[5]RietbergMastholte!$B$1</f>
        <v>HSG Rietberg-Mastholte</v>
      </c>
      <c r="B44" s="2">
        <v>83</v>
      </c>
      <c r="D44" t="str">
        <f>+'[11]Hörste '!$B$1</f>
        <v>TG Hörste</v>
      </c>
      <c r="E44" s="2">
        <f>+'[11]Hörste '!$H$2</f>
        <v>77</v>
      </c>
      <c r="F44" s="2"/>
      <c r="G44" s="11" t="s">
        <v>33</v>
      </c>
      <c r="H44" s="7">
        <f>B45+E45</f>
        <v>153.86000000000001</v>
      </c>
      <c r="I44" s="8" t="s">
        <v>4</v>
      </c>
      <c r="K44" s="11"/>
      <c r="L44" s="11"/>
      <c r="M44" s="11"/>
      <c r="N44" s="11"/>
      <c r="O44" s="11"/>
      <c r="P44" s="11"/>
    </row>
    <row r="45" spans="1:16" x14ac:dyDescent="0.2">
      <c r="A45" t="str">
        <f>+[5]Brockhagen!$B$1</f>
        <v>TuS Einigkeit Brockhagen</v>
      </c>
      <c r="B45" s="2">
        <v>76.86</v>
      </c>
      <c r="D45" t="str">
        <f>+'[11]Brockhagen '!$B$1</f>
        <v>TuS Einigkeit Brockhagen</v>
      </c>
      <c r="E45" s="2">
        <f>+'[11]Brockhagen '!$H$2</f>
        <v>77</v>
      </c>
      <c r="F45" s="2"/>
      <c r="G45" s="11" t="s">
        <v>13</v>
      </c>
      <c r="H45" s="7">
        <f>B46+E43</f>
        <v>148.14142857142855</v>
      </c>
      <c r="I45" s="8" t="s">
        <v>5</v>
      </c>
      <c r="K45" s="11"/>
      <c r="L45" s="11"/>
      <c r="M45" s="11"/>
      <c r="N45" s="11"/>
      <c r="O45" s="11"/>
      <c r="P45" s="11"/>
    </row>
    <row r="46" spans="1:16" ht="16" thickBot="1" x14ac:dyDescent="0.25">
      <c r="A46" t="str">
        <f>+[5]Harsewinkel!$B$1</f>
        <v>TSG Harsewinkel</v>
      </c>
      <c r="B46" s="2">
        <v>70.569999999999993</v>
      </c>
      <c r="D46" t="str">
        <f>+[11]Rietberg!$B$1</f>
        <v>HSG Rietberg-Mastholte</v>
      </c>
      <c r="E46" s="2">
        <f>+[11]Rietberg!$H$2</f>
        <v>64.142857142857139</v>
      </c>
      <c r="F46" s="2"/>
      <c r="G46" s="11" t="s">
        <v>50</v>
      </c>
      <c r="H46" s="7">
        <f>B44+E46</f>
        <v>147.14285714285714</v>
      </c>
      <c r="I46" s="10" t="s">
        <v>5</v>
      </c>
      <c r="K46" s="11"/>
      <c r="L46" s="11"/>
      <c r="M46" s="11"/>
      <c r="N46" s="11"/>
      <c r="O46" s="11"/>
      <c r="P46" s="11"/>
    </row>
    <row r="47" spans="1:16" x14ac:dyDescent="0.2">
      <c r="B47" s="2"/>
      <c r="E47" s="2"/>
      <c r="F47" s="2"/>
      <c r="H47" s="7"/>
      <c r="K47" s="11"/>
      <c r="L47" s="11"/>
      <c r="M47" s="11"/>
      <c r="N47" s="11"/>
      <c r="O47" s="11"/>
      <c r="P47" s="11"/>
    </row>
    <row r="48" spans="1:16" x14ac:dyDescent="0.2">
      <c r="A48" s="1" t="s">
        <v>29</v>
      </c>
      <c r="B48" s="16" t="s">
        <v>0</v>
      </c>
      <c r="D48" s="1"/>
      <c r="E48" s="5" t="s">
        <v>0</v>
      </c>
      <c r="F48" s="5"/>
      <c r="G48" s="1"/>
      <c r="H48" s="7"/>
      <c r="I48" s="6" t="s">
        <v>25</v>
      </c>
      <c r="K48" s="11"/>
      <c r="L48" s="12"/>
      <c r="M48" s="11"/>
      <c r="N48" s="11"/>
      <c r="O48" s="11"/>
      <c r="P48" s="11"/>
    </row>
    <row r="49" spans="1:16" x14ac:dyDescent="0.2">
      <c r="A49" t="str">
        <f>+'[6]Verl 2'!$B$1</f>
        <v>TV Verl 2</v>
      </c>
      <c r="B49" s="2">
        <v>89.14</v>
      </c>
      <c r="D49" t="str">
        <f>+[12]Steinhagen!$B$1</f>
        <v>Spvg Steinhagen</v>
      </c>
      <c r="E49" s="2">
        <f>+[12]Steinhagen!$H$2</f>
        <v>85.714285714285708</v>
      </c>
      <c r="F49" s="2"/>
      <c r="G49" t="s">
        <v>42</v>
      </c>
      <c r="H49" s="7">
        <f>B49+E50</f>
        <v>174.14</v>
      </c>
      <c r="I49" s="8" t="s">
        <v>1</v>
      </c>
      <c r="K49" s="11"/>
      <c r="L49" s="5"/>
      <c r="M49" s="11"/>
      <c r="N49" s="11"/>
      <c r="O49" s="11"/>
      <c r="P49" s="11"/>
    </row>
    <row r="50" spans="1:16" x14ac:dyDescent="0.2">
      <c r="A50" t="s">
        <v>30</v>
      </c>
      <c r="B50" s="2">
        <v>86.29</v>
      </c>
      <c r="D50" t="str">
        <f>+[12]Verl2!$B$1</f>
        <v>TV Verl 2</v>
      </c>
      <c r="E50" s="2">
        <f>+[12]Verl2!$H$2</f>
        <v>85</v>
      </c>
      <c r="F50" s="2"/>
      <c r="G50" t="s">
        <v>12</v>
      </c>
      <c r="H50" s="7">
        <f>B51+E49</f>
        <v>166.4242857142857</v>
      </c>
      <c r="I50" s="8" t="s">
        <v>1</v>
      </c>
      <c r="K50" s="11"/>
      <c r="L50" s="13"/>
      <c r="M50" s="11"/>
      <c r="N50" s="11"/>
      <c r="O50" s="11"/>
      <c r="P50" s="11"/>
    </row>
    <row r="51" spans="1:16" x14ac:dyDescent="0.2">
      <c r="A51" t="str">
        <f>+[6]Steinhagen!$B$1</f>
        <v>Spvg Steinhagen</v>
      </c>
      <c r="B51" s="2">
        <v>80.709999999999994</v>
      </c>
      <c r="D51" t="s">
        <v>15</v>
      </c>
      <c r="E51" s="2">
        <f>+[12]Rietberg!$H$2</f>
        <v>71.714285714285708</v>
      </c>
      <c r="F51" s="2"/>
      <c r="G51" t="s">
        <v>30</v>
      </c>
      <c r="H51" s="7">
        <f>B50+E52</f>
        <v>157.14714285714285</v>
      </c>
      <c r="I51" s="8" t="s">
        <v>2</v>
      </c>
      <c r="K51" s="11"/>
      <c r="L51" s="13"/>
      <c r="M51" s="11"/>
      <c r="N51" s="11"/>
      <c r="O51" s="11"/>
      <c r="P51" s="11"/>
    </row>
    <row r="52" spans="1:16" x14ac:dyDescent="0.2">
      <c r="A52" t="s">
        <v>52</v>
      </c>
      <c r="B52" s="2">
        <v>80.569999999999993</v>
      </c>
      <c r="D52" t="str">
        <f>+[12]Halle!$B$1</f>
        <v>HSG Union Halle 2</v>
      </c>
      <c r="E52" s="2">
        <f>+[12]Halle!$H$2</f>
        <v>70.857142857142861</v>
      </c>
      <c r="F52" s="2"/>
      <c r="G52" t="s">
        <v>15</v>
      </c>
      <c r="H52" s="7">
        <f>B54+E51</f>
        <v>147.4242857142857</v>
      </c>
      <c r="I52" s="8" t="s">
        <v>3</v>
      </c>
      <c r="K52" s="11"/>
      <c r="L52" s="13"/>
      <c r="M52" s="11"/>
      <c r="N52" s="11"/>
      <c r="O52" s="11"/>
      <c r="P52" s="11"/>
    </row>
    <row r="53" spans="1:16" x14ac:dyDescent="0.2">
      <c r="A53" t="str">
        <f>+[6]Wiedenbrück!$B$1</f>
        <v xml:space="preserve">Wiedenbrücker TV </v>
      </c>
      <c r="B53" s="2">
        <v>77.569999999999993</v>
      </c>
      <c r="D53" t="str">
        <f>+[12]HesselteichLoxten!$B$1</f>
        <v>JSG Hesselteich/Loxten</v>
      </c>
      <c r="E53" s="2">
        <f>+[12]HesselteichLoxten!$H$2</f>
        <v>66.285714285714292</v>
      </c>
      <c r="F53" s="2"/>
      <c r="G53" t="s">
        <v>52</v>
      </c>
      <c r="H53" s="7">
        <f>B52+E53</f>
        <v>146.85571428571427</v>
      </c>
      <c r="I53" s="8" t="s">
        <v>4</v>
      </c>
      <c r="K53" s="11"/>
      <c r="L53" s="13"/>
      <c r="M53" s="11"/>
      <c r="N53" s="11"/>
      <c r="O53" s="11"/>
      <c r="P53" s="11"/>
    </row>
    <row r="54" spans="1:16" x14ac:dyDescent="0.2">
      <c r="A54" t="str">
        <f>+'[6]Rietberg 2'!$B$1</f>
        <v>HSG Rietberg-Mastholte 2</v>
      </c>
      <c r="B54" s="2">
        <v>75.709999999999994</v>
      </c>
      <c r="D54" t="s">
        <v>51</v>
      </c>
      <c r="E54" s="2">
        <f>+[12]Neuenkirchen!$H$2</f>
        <v>55.142857142857146</v>
      </c>
      <c r="F54" s="2"/>
      <c r="G54" t="s">
        <v>51</v>
      </c>
      <c r="H54" s="7">
        <f>B55+E54</f>
        <v>125.28285714285715</v>
      </c>
      <c r="I54" s="8" t="s">
        <v>4</v>
      </c>
      <c r="K54" s="11"/>
      <c r="L54" s="13"/>
      <c r="M54" s="11"/>
      <c r="N54" s="11"/>
      <c r="O54" s="11"/>
      <c r="P54" s="11"/>
    </row>
    <row r="55" spans="1:16" x14ac:dyDescent="0.2">
      <c r="A55" t="s">
        <v>51</v>
      </c>
      <c r="B55" s="2">
        <v>70.14</v>
      </c>
      <c r="D55" t="s">
        <v>11</v>
      </c>
      <c r="E55" s="2">
        <v>43</v>
      </c>
      <c r="F55" s="2"/>
      <c r="G55" t="s">
        <v>34</v>
      </c>
      <c r="H55" s="7">
        <f>B53+E56</f>
        <v>118.85571428571427</v>
      </c>
      <c r="I55" s="8" t="s">
        <v>5</v>
      </c>
      <c r="K55" s="11"/>
      <c r="L55" s="13"/>
      <c r="M55" s="11"/>
      <c r="N55" s="11"/>
      <c r="O55" s="11"/>
      <c r="P55" s="11"/>
    </row>
    <row r="56" spans="1:16" x14ac:dyDescent="0.2">
      <c r="A56" t="str">
        <f>+[6]WertherBorgholzhausen!$B$1</f>
        <v>JSG Werther/Borgholzhausen</v>
      </c>
      <c r="B56" s="2">
        <v>58</v>
      </c>
      <c r="D56" t="s">
        <v>34</v>
      </c>
      <c r="E56" s="2">
        <f>+[12]Wiedenbrück!$H$2</f>
        <v>41.285714285714285</v>
      </c>
      <c r="F56" s="2"/>
      <c r="G56" t="s">
        <v>11</v>
      </c>
      <c r="H56" s="7">
        <f>B56+E55</f>
        <v>101</v>
      </c>
      <c r="I56" s="8" t="s">
        <v>5</v>
      </c>
    </row>
    <row r="57" spans="1:16" x14ac:dyDescent="0.2">
      <c r="B57" s="2"/>
      <c r="L57" s="13"/>
    </row>
    <row r="58" spans="1:16" x14ac:dyDescent="0.2">
      <c r="B58" s="2"/>
    </row>
    <row r="59" spans="1:16" x14ac:dyDescent="0.2">
      <c r="B59" s="2"/>
    </row>
    <row r="62" spans="1:16" x14ac:dyDescent="0.2">
      <c r="B62" s="2"/>
      <c r="E62" s="2"/>
      <c r="G62" s="2"/>
      <c r="H62" s="7"/>
    </row>
  </sheetData>
  <pageMargins left="0.70866141732283472" right="0.70866141732283472" top="0.78740157480314965" bottom="0.78740157480314965" header="0.31496062992125984" footer="0.31496062992125984"/>
  <pageSetup paperSize="9" scale="7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</dc:creator>
  <cp:lastModifiedBy>Winja Janson</cp:lastModifiedBy>
  <cp:lastPrinted>2017-02-27T16:27:31Z</cp:lastPrinted>
  <dcterms:created xsi:type="dcterms:W3CDTF">2014-12-19T10:14:25Z</dcterms:created>
  <dcterms:modified xsi:type="dcterms:W3CDTF">2020-02-23T21:18:19Z</dcterms:modified>
</cp:coreProperties>
</file>